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8640" windowHeight="9285"/>
  </bookViews>
  <sheets>
    <sheet name="Hoja1" sheetId="1" r:id="rId1"/>
  </sheets>
  <definedNames>
    <definedName name="Print_Area" localSheetId="0">Hoja1!$A$2:$H$90</definedName>
    <definedName name="Print_Titles" localSheetId="0">Hoja1!$1:$4</definedName>
  </definedNames>
  <calcPr calcId="125725"/>
</workbook>
</file>

<file path=xl/calcChain.xml><?xml version="1.0" encoding="utf-8"?>
<calcChain xmlns="http://schemas.openxmlformats.org/spreadsheetml/2006/main">
  <c r="E81" i="1"/>
  <c r="H81" s="1"/>
  <c r="E80"/>
  <c r="H80" s="1"/>
  <c r="E79"/>
  <c r="H79" s="1"/>
  <c r="E78"/>
  <c r="H78" s="1"/>
  <c r="E77"/>
  <c r="H77" s="1"/>
  <c r="E76"/>
  <c r="H76" s="1"/>
  <c r="E74"/>
  <c r="H74" s="1"/>
  <c r="E73"/>
  <c r="H73" s="1"/>
  <c r="E72"/>
  <c r="H72" s="1"/>
  <c r="E70"/>
  <c r="H70" s="1"/>
  <c r="E69"/>
  <c r="H69" s="1"/>
  <c r="E68"/>
  <c r="H68" s="1"/>
  <c r="E67"/>
  <c r="H67" s="1"/>
  <c r="E66"/>
  <c r="H66" s="1"/>
  <c r="E65"/>
  <c r="H65" s="1"/>
  <c r="E64"/>
  <c r="H64" s="1"/>
  <c r="E62"/>
  <c r="H62" s="1"/>
  <c r="E61"/>
  <c r="H61" s="1"/>
  <c r="E60"/>
  <c r="H60" s="1"/>
  <c r="E58"/>
  <c r="H58" s="1"/>
  <c r="E57"/>
  <c r="H57" s="1"/>
  <c r="E56"/>
  <c r="H56" s="1"/>
  <c r="E55"/>
  <c r="H55" s="1"/>
  <c r="E54"/>
  <c r="H54" s="1"/>
  <c r="E53"/>
  <c r="H53" s="1"/>
  <c r="E52"/>
  <c r="H52" s="1"/>
  <c r="E51"/>
  <c r="H51" s="1"/>
  <c r="E50"/>
  <c r="H50" s="1"/>
  <c r="E48"/>
  <c r="H48" s="1"/>
  <c r="E47"/>
  <c r="H47" s="1"/>
  <c r="E46"/>
  <c r="H46" s="1"/>
  <c r="E45"/>
  <c r="H45" s="1"/>
  <c r="E44"/>
  <c r="H44" s="1"/>
  <c r="E43"/>
  <c r="H43" s="1"/>
  <c r="E42"/>
  <c r="H42" s="1"/>
  <c r="E41"/>
  <c r="H41" s="1"/>
  <c r="E40"/>
  <c r="H40" s="1"/>
  <c r="E38"/>
  <c r="H38" s="1"/>
  <c r="E37"/>
  <c r="H37" s="1"/>
  <c r="E36"/>
  <c r="H36" s="1"/>
  <c r="E35"/>
  <c r="H35" s="1"/>
  <c r="E34"/>
  <c r="H34" s="1"/>
  <c r="E33"/>
  <c r="H33" s="1"/>
  <c r="E32"/>
  <c r="H32" s="1"/>
  <c r="E31"/>
  <c r="H31" s="1"/>
  <c r="E30"/>
  <c r="H30" s="1"/>
  <c r="E28"/>
  <c r="H28" s="1"/>
  <c r="E27"/>
  <c r="H27" s="1"/>
  <c r="E26"/>
  <c r="H26" s="1"/>
  <c r="E25"/>
  <c r="H25" s="1"/>
  <c r="E24"/>
  <c r="H24" s="1"/>
  <c r="E23"/>
  <c r="H23" s="1"/>
  <c r="E22"/>
  <c r="H22" s="1"/>
  <c r="E21"/>
  <c r="H21" s="1"/>
  <c r="E20"/>
  <c r="H20" s="1"/>
  <c r="E18"/>
  <c r="H18" s="1"/>
  <c r="E17"/>
  <c r="H17" s="1"/>
  <c r="E16"/>
  <c r="H16" s="1"/>
  <c r="E15"/>
  <c r="H15" s="1"/>
  <c r="E14"/>
  <c r="H14" s="1"/>
  <c r="E13"/>
  <c r="H13" s="1"/>
  <c r="E12"/>
  <c r="H12" s="1"/>
  <c r="C11"/>
  <c r="D11"/>
  <c r="G71"/>
  <c r="F71"/>
  <c r="D71"/>
  <c r="C71"/>
  <c r="G75"/>
  <c r="F75"/>
  <c r="G63"/>
  <c r="F63"/>
  <c r="G59"/>
  <c r="F59"/>
  <c r="G49"/>
  <c r="F49"/>
  <c r="G39"/>
  <c r="F39"/>
  <c r="G29"/>
  <c r="F29"/>
  <c r="G19"/>
  <c r="F19"/>
  <c r="D75"/>
  <c r="C75"/>
  <c r="D63"/>
  <c r="C63"/>
  <c r="D59"/>
  <c r="C59"/>
  <c r="D49"/>
  <c r="C49"/>
  <c r="D29"/>
  <c r="C29"/>
  <c r="D39"/>
  <c r="C39"/>
  <c r="D19"/>
  <c r="C19"/>
  <c r="G11"/>
  <c r="F11"/>
  <c r="E49" l="1"/>
  <c r="F83"/>
  <c r="E11"/>
  <c r="H11" s="1"/>
  <c r="E19"/>
  <c r="H19" s="1"/>
  <c r="E75"/>
  <c r="H75" s="1"/>
  <c r="E71"/>
  <c r="H71" s="1"/>
  <c r="C83"/>
  <c r="E29"/>
  <c r="H29" s="1"/>
  <c r="H49"/>
  <c r="E63"/>
  <c r="H63" s="1"/>
  <c r="D83"/>
  <c r="E59"/>
  <c r="H59" s="1"/>
  <c r="G83"/>
  <c r="E39"/>
  <c r="H39" s="1"/>
  <c r="E83" l="1"/>
  <c r="H83" s="1"/>
</calcChain>
</file>

<file path=xl/sharedStrings.xml><?xml version="1.0" encoding="utf-8"?>
<sst xmlns="http://schemas.openxmlformats.org/spreadsheetml/2006/main" count="91" uniqueCount="91">
  <si>
    <t>PRESUPUESTO DE EGRESOS APROBADO</t>
  </si>
  <si>
    <t>DEVENGADO</t>
  </si>
  <si>
    <t>PAGADO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</si>
  <si>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</si>
  <si>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</si>
  <si>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</si>
  <si>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</si>
  <si>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</si>
  <si>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</si>
  <si>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</si>
  <si>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</si>
  <si>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</si>
  <si>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AMPLIACIONES / REDUCCIONES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</si>
  <si>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</si>
  <si>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</si>
  <si>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</si>
  <si>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</si>
  <si>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</si>
  <si>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</si>
  <si>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</si>
  <si>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</si>
  <si>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Utencilios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</si>
  <si>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</si>
  <si>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</si>
  <si>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</si>
  <si>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</si>
  <si>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</si>
  <si>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</si>
  <si>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</si>
  <si>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</si>
  <si>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</si>
  <si>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</si>
  <si>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</si>
  <si>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</si>
  <si>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</si>
  <si>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</si>
  <si>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</si>
  <si>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</si>
  <si>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</si>
  <si>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</si>
  <si>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</si>
  <si>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</si>
  <si>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</si>
  <si>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Análogos</t>
  </si>
  <si>
    <t>Transferencias a la Seguridad Social</t>
  </si>
  <si>
    <t>Donativos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</si>
  <si>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</si>
  <si>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</si>
  <si>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</si>
  <si>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</si>
  <si>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</si>
  <si>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</si>
  <si>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</si>
  <si>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</si>
  <si>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</si>
  <si>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</si>
  <si>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de Dominio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</si>
  <si>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</si>
  <si>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</si>
  <si>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</si>
  <si>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</si>
  <si>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Conseción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</si>
  <si>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</si>
  <si>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</si>
  <si>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</si>
  <si>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</si>
  <si>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</si>
  <si>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</si>
  <si>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</si>
  <si>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</si>
  <si>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Adeudos de Ejercicios Anteriores (ADEFAS)</t>
  </si>
  <si>
    <t>TOTAL</t>
  </si>
  <si>
    <t>Participaciones</t>
  </si>
  <si>
    <t>Aportaciones</t>
  </si>
  <si>
    <t>Convenios</t>
  </si>
  <si>
    <t>3= (1+2)</t>
  </si>
  <si>
    <t>MODIFICADO</t>
  </si>
  <si>
    <t>EGRESOS</t>
  </si>
  <si>
    <t>CONCEPTO</t>
  </si>
  <si>
    <t>SUBEJERCICIO</t>
  </si>
  <si>
    <t>6= (3-4)</t>
  </si>
  <si>
    <t>ESTADO ANALÍTICO DEL EJERCICIO DEL PRESUPUESTO DE EGRESOS CLASIFICACIÓN POR OBJETO DEL GASTO
 (CAPÍTULO Y CONCEPTO)</t>
  </si>
  <si>
    <t>Transferencias al Exterior</t>
  </si>
  <si>
    <t>Bajo protesta de decir verdad declaramos que los Estados Financieros y sus Notas son razonablemente correctos y responsabilidad del emisor.</t>
  </si>
  <si>
    <t>Municipio Villa Corona</t>
  </si>
  <si>
    <t>DEL 1 DE ENERO AL 31 DE DICIEMBRE DE 2018</t>
  </si>
  <si>
    <t>LAE. LUIS RENE RUELAS ORTEGA</t>
  </si>
  <si>
    <t>C. MA ESTHER IBARRA TORRES</t>
  </si>
  <si>
    <t>PRESIDENTE MUNICIPAL</t>
  </si>
  <si>
    <t>ENC. DE HACIENDA MUNICIPAL</t>
  </si>
  <si>
    <t>ASEJ2018-13-30-03-2019-1</t>
  </si>
</sst>
</file>

<file path=xl/styles.xml><?xml version="1.0" encoding="utf-8"?>
<styleSheet xmlns="http://schemas.openxmlformats.org/spreadsheetml/2006/main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#,##0_ ;\-#,##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39HrP24DhTt"/>
    </font>
    <font>
      <b/>
      <sz val="11"/>
      <color theme="1"/>
      <name val="Arial"/>
      <family val="2"/>
    </font>
    <font>
      <sz val="24"/>
      <color theme="1"/>
      <name val="C39HrP48DhTt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42" fontId="0" fillId="0" borderId="0" xfId="0" applyNumberFormat="1"/>
    <xf numFmtId="42" fontId="4" fillId="2" borderId="1" xfId="0" applyNumberFormat="1" applyFont="1" applyFill="1" applyBorder="1" applyAlignment="1">
      <alignment horizontal="center" vertical="center" wrapText="1"/>
    </xf>
    <xf numFmtId="4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2" fontId="4" fillId="2" borderId="1" xfId="0" applyNumberFormat="1" applyFont="1" applyFill="1" applyBorder="1" applyAlignment="1">
      <alignment horizontal="center" vertical="center" wrapText="1"/>
    </xf>
    <xf numFmtId="42" fontId="0" fillId="0" borderId="0" xfId="0" applyNumberFormat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2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1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5" fillId="0" borderId="8" xfId="0" applyFont="1" applyFill="1" applyBorder="1"/>
    <xf numFmtId="0" fontId="5" fillId="0" borderId="3" xfId="0" applyFont="1" applyFill="1" applyBorder="1"/>
    <xf numFmtId="0" fontId="5" fillId="0" borderId="0" xfId="0" applyFont="1"/>
    <xf numFmtId="0" fontId="5" fillId="0" borderId="5" xfId="0" applyFont="1" applyFill="1" applyBorder="1"/>
    <xf numFmtId="0" fontId="5" fillId="0" borderId="6" xfId="0" applyFont="1" applyFill="1" applyBorder="1"/>
    <xf numFmtId="0" fontId="6" fillId="0" borderId="8" xfId="0" applyFont="1" applyFill="1" applyBorder="1"/>
    <xf numFmtId="0" fontId="6" fillId="0" borderId="5" xfId="0" applyFont="1" applyFill="1" applyBorder="1"/>
    <xf numFmtId="0" fontId="6" fillId="0" borderId="6" xfId="0" applyFont="1" applyFill="1" applyBorder="1"/>
    <xf numFmtId="0" fontId="5" fillId="0" borderId="9" xfId="0" applyFont="1" applyFill="1" applyBorder="1"/>
    <xf numFmtId="0" fontId="5" fillId="0" borderId="1" xfId="0" applyFont="1" applyFill="1" applyBorder="1"/>
    <xf numFmtId="0" fontId="5" fillId="0" borderId="3" xfId="0" applyFont="1" applyFill="1" applyBorder="1" applyAlignment="1">
      <alignment wrapText="1"/>
    </xf>
    <xf numFmtId="0" fontId="0" fillId="0" borderId="10" xfId="0" applyBorder="1"/>
    <xf numFmtId="164" fontId="4" fillId="2" borderId="1" xfId="0" applyNumberFormat="1" applyFont="1" applyFill="1" applyBorder="1" applyAlignment="1">
      <alignment horizontal="center" vertical="center" wrapText="1"/>
    </xf>
    <xf numFmtId="42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42" fontId="4" fillId="2" borderId="11" xfId="0" applyNumberFormat="1" applyFont="1" applyFill="1" applyBorder="1" applyAlignment="1">
      <alignment horizontal="center" vertical="center" wrapText="1"/>
    </xf>
    <xf numFmtId="42" fontId="7" fillId="0" borderId="0" xfId="0" applyNumberFormat="1" applyFont="1" applyAlignment="1">
      <alignment vertical="center"/>
    </xf>
    <xf numFmtId="44" fontId="3" fillId="3" borderId="1" xfId="1" applyFont="1" applyFill="1" applyBorder="1"/>
    <xf numFmtId="44" fontId="5" fillId="0" borderId="1" xfId="1" applyFont="1" applyFill="1" applyBorder="1"/>
    <xf numFmtId="44" fontId="5" fillId="3" borderId="1" xfId="1" applyFont="1" applyFill="1" applyBorder="1"/>
    <xf numFmtId="44" fontId="2" fillId="0" borderId="0" xfId="1" applyFont="1"/>
    <xf numFmtId="44" fontId="3" fillId="2" borderId="1" xfId="1" applyFont="1" applyFill="1" applyBorder="1"/>
    <xf numFmtId="44" fontId="6" fillId="3" borderId="1" xfId="1" applyFont="1" applyFill="1" applyBorder="1"/>
    <xf numFmtId="0" fontId="10" fillId="0" borderId="0" xfId="0" applyFont="1"/>
    <xf numFmtId="42" fontId="9" fillId="0" borderId="0" xfId="0" applyNumberFormat="1" applyFont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42" fontId="0" fillId="0" borderId="12" xfId="0" applyNumberFormat="1" applyBorder="1" applyAlignment="1">
      <alignment horizontal="center"/>
    </xf>
    <xf numFmtId="42" fontId="9" fillId="0" borderId="0" xfId="0" applyNumberFormat="1" applyFont="1" applyAlignment="1">
      <alignment horizontal="center"/>
    </xf>
    <xf numFmtId="42" fontId="6" fillId="0" borderId="0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2" fontId="4" fillId="2" borderId="8" xfId="0" applyNumberFormat="1" applyFont="1" applyFill="1" applyBorder="1" applyAlignment="1">
      <alignment horizontal="center" vertical="center" wrapText="1"/>
    </xf>
    <xf numFmtId="42" fontId="4" fillId="2" borderId="6" xfId="0" applyNumberFormat="1" applyFont="1" applyFill="1" applyBorder="1" applyAlignment="1">
      <alignment horizontal="center" vertical="center" wrapText="1"/>
    </xf>
    <xf numFmtId="42" fontId="6" fillId="2" borderId="11" xfId="0" applyNumberFormat="1" applyFont="1" applyFill="1" applyBorder="1" applyAlignment="1">
      <alignment horizontal="center"/>
    </xf>
    <xf numFmtId="42" fontId="6" fillId="2" borderId="15" xfId="0" applyNumberFormat="1" applyFont="1" applyFill="1" applyBorder="1" applyAlignment="1">
      <alignment horizontal="center"/>
    </xf>
    <xf numFmtId="42" fontId="6" fillId="2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Moneda" xfId="1" builtinId="4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119062</xdr:colOff>
      <xdr:row>87</xdr:row>
      <xdr:rowOff>25400</xdr:rowOff>
    </xdr:from>
    <xdr:to>
      <xdr:col>7</xdr:col>
      <xdr:colOff>196850</xdr:colOff>
      <xdr:row>89</xdr:row>
      <xdr:rowOff>28575</xdr:rowOff>
    </xdr:to>
    <xdr:sp macro="" textlink="">
      <xdr:nvSpPr>
        <xdr:cNvPr id="2" name="1 Rectángulo"/>
        <xdr:cNvSpPr/>
      </xdr:nvSpPr>
      <xdr:spPr>
        <a:xfrm>
          <a:off x="8624887" y="18008600"/>
          <a:ext cx="1058863" cy="6223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9"/>
  <sheetViews>
    <sheetView showGridLines="0" tabSelected="1" topLeftCell="A74" zoomScaleNormal="100" workbookViewId="0">
      <selection sqref="A1:H1"/>
    </sheetView>
  </sheetViews>
  <sheetFormatPr baseColWidth="10" defaultRowHeight="15"/>
  <cols>
    <col min="1" max="1" width="1.85546875" customWidth="1"/>
    <col min="2" max="2" width="61.7109375" customWidth="1"/>
    <col min="3" max="3" width="16.85546875" style="1" customWidth="1"/>
    <col min="4" max="4" width="16.28515625" style="1" customWidth="1"/>
    <col min="5" max="5" width="16.42578125" style="1" customWidth="1"/>
    <col min="6" max="6" width="17.7109375" style="1" customWidth="1"/>
    <col min="7" max="7" width="17.28515625" style="1" customWidth="1"/>
    <col min="8" max="8" width="15.28515625" style="1" customWidth="1"/>
  </cols>
  <sheetData>
    <row r="1" spans="1:8" ht="34.5" customHeight="1">
      <c r="A1" s="44" t="s">
        <v>84</v>
      </c>
      <c r="B1" s="45"/>
      <c r="C1" s="45"/>
      <c r="D1" s="45"/>
      <c r="E1" s="45"/>
      <c r="F1" s="45"/>
      <c r="G1" s="45"/>
      <c r="H1" s="45"/>
    </row>
    <row r="2" spans="1:8" ht="35.25" customHeight="1">
      <c r="A2" s="44" t="s">
        <v>81</v>
      </c>
      <c r="B2" s="45"/>
      <c r="C2" s="45"/>
      <c r="D2" s="45"/>
      <c r="E2" s="45"/>
      <c r="F2" s="45"/>
      <c r="G2" s="45"/>
      <c r="H2" s="45"/>
    </row>
    <row r="3" spans="1:8" ht="17.100000000000001" customHeight="1">
      <c r="A3" s="46" t="s">
        <v>85</v>
      </c>
      <c r="B3" s="46"/>
      <c r="C3" s="46"/>
      <c r="D3" s="46"/>
      <c r="E3" s="46"/>
      <c r="F3" s="46"/>
      <c r="G3" s="46"/>
      <c r="H3" s="46"/>
    </row>
    <row r="4" spans="1:8" ht="15.75">
      <c r="A4" s="51"/>
      <c r="B4" s="51"/>
      <c r="C4" s="51"/>
      <c r="D4" s="51"/>
      <c r="E4" s="51"/>
      <c r="F4" s="51"/>
      <c r="G4" s="51"/>
      <c r="H4" s="51"/>
    </row>
    <row r="5" spans="1:8" ht="5.25" customHeight="1"/>
    <row r="6" spans="1:8" ht="15" customHeight="1">
      <c r="A6" s="52" t="s">
        <v>78</v>
      </c>
      <c r="B6" s="53"/>
      <c r="C6" s="60" t="s">
        <v>77</v>
      </c>
      <c r="D6" s="61"/>
      <c r="E6" s="61"/>
      <c r="F6" s="61"/>
      <c r="G6" s="62"/>
      <c r="H6" s="58" t="s">
        <v>79</v>
      </c>
    </row>
    <row r="7" spans="1:8" ht="36" customHeight="1">
      <c r="A7" s="54"/>
      <c r="B7" s="55"/>
      <c r="C7" s="32" t="s">
        <v>0</v>
      </c>
      <c r="D7" s="2" t="s">
        <v>12</v>
      </c>
      <c r="E7" s="5" t="s">
        <v>76</v>
      </c>
      <c r="F7" s="5" t="s">
        <v>1</v>
      </c>
      <c r="G7" s="34" t="s">
        <v>2</v>
      </c>
      <c r="H7" s="59"/>
    </row>
    <row r="8" spans="1:8" ht="15" customHeight="1">
      <c r="A8" s="56"/>
      <c r="B8" s="57"/>
      <c r="C8" s="33">
        <v>1</v>
      </c>
      <c r="D8" s="31">
        <v>2</v>
      </c>
      <c r="E8" s="31" t="s">
        <v>75</v>
      </c>
      <c r="F8" s="31">
        <v>4</v>
      </c>
      <c r="G8" s="31">
        <v>5</v>
      </c>
      <c r="H8" s="31" t="s">
        <v>80</v>
      </c>
    </row>
    <row r="9" spans="1:8" s="10" customFormat="1" ht="7.5" customHeight="1">
      <c r="A9" s="7"/>
      <c r="B9" s="8"/>
      <c r="C9" s="9"/>
      <c r="D9" s="9"/>
      <c r="E9" s="9"/>
      <c r="F9" s="9"/>
      <c r="G9" s="9"/>
      <c r="H9" s="9"/>
    </row>
    <row r="10" spans="1:8" s="10" customFormat="1" ht="7.5" hidden="1" customHeight="1">
      <c r="A10" s="7"/>
      <c r="B10" s="8"/>
      <c r="C10" s="9"/>
      <c r="D10" s="9"/>
      <c r="E10" s="9"/>
      <c r="F10" s="9"/>
      <c r="G10" s="9"/>
      <c r="H10" s="9"/>
    </row>
    <row r="11" spans="1:8">
      <c r="A11" s="11" t="s">
        <v>3</v>
      </c>
      <c r="B11" s="12"/>
      <c r="C11" s="36">
        <f>SUM(C12:C18)</f>
        <v>26462296</v>
      </c>
      <c r="D11" s="36">
        <f>SUM(D12:D18)</f>
        <v>3563806.33</v>
      </c>
      <c r="E11" s="36">
        <f t="shared" ref="E11:E74" si="0">C11+D11</f>
        <v>30026102.329999998</v>
      </c>
      <c r="F11" s="36">
        <f>SUM(F12:F18)</f>
        <v>26966146.960000001</v>
      </c>
      <c r="G11" s="36">
        <f>SUM(G12:G18)</f>
        <v>26966146.960000001</v>
      </c>
      <c r="H11" s="36">
        <f>E11-F11</f>
        <v>3059955.3699999973</v>
      </c>
    </row>
    <row r="12" spans="1:8" s="21" customFormat="1" ht="15.75">
      <c r="A12" s="19"/>
      <c r="B12" s="20" t="s">
        <v>13</v>
      </c>
      <c r="C12" s="37">
        <v>20327700</v>
      </c>
      <c r="D12" s="37">
        <v>-1779006.77</v>
      </c>
      <c r="E12" s="41">
        <f t="shared" si="0"/>
        <v>18548693.23</v>
      </c>
      <c r="F12" s="37">
        <v>15488737.859999999</v>
      </c>
      <c r="G12" s="37">
        <v>15488737.859999999</v>
      </c>
      <c r="H12" s="38">
        <f t="shared" ref="H12:H75" si="1">E12-F12</f>
        <v>3059955.370000001</v>
      </c>
    </row>
    <row r="13" spans="1:8" s="21" customFormat="1" ht="15.75">
      <c r="A13" s="22"/>
      <c r="B13" s="20" t="s">
        <v>14</v>
      </c>
      <c r="C13" s="37">
        <v>6134596</v>
      </c>
      <c r="D13" s="37">
        <v>899909.1</v>
      </c>
      <c r="E13" s="41">
        <f t="shared" si="0"/>
        <v>7034505.0999999996</v>
      </c>
      <c r="F13" s="37">
        <v>7034505.0999999996</v>
      </c>
      <c r="G13" s="37">
        <v>7034505.0999999996</v>
      </c>
      <c r="H13" s="38">
        <f t="shared" si="1"/>
        <v>0</v>
      </c>
    </row>
    <row r="14" spans="1:8" s="21" customFormat="1" ht="15.75">
      <c r="A14" s="22"/>
      <c r="B14" s="20" t="s">
        <v>15</v>
      </c>
      <c r="C14" s="37">
        <v>0</v>
      </c>
      <c r="D14" s="37">
        <v>2304464.46</v>
      </c>
      <c r="E14" s="41">
        <f t="shared" si="0"/>
        <v>2304464.46</v>
      </c>
      <c r="F14" s="37">
        <v>2304464.46</v>
      </c>
      <c r="G14" s="37">
        <v>2304464.46</v>
      </c>
      <c r="H14" s="38">
        <f t="shared" si="1"/>
        <v>0</v>
      </c>
    </row>
    <row r="15" spans="1:8" s="21" customFormat="1" ht="15.75">
      <c r="A15" s="22"/>
      <c r="B15" s="20" t="s">
        <v>16</v>
      </c>
      <c r="C15" s="37">
        <v>0</v>
      </c>
      <c r="D15" s="37">
        <v>0</v>
      </c>
      <c r="E15" s="41">
        <f t="shared" si="0"/>
        <v>0</v>
      </c>
      <c r="F15" s="37">
        <v>0</v>
      </c>
      <c r="G15" s="37">
        <v>0</v>
      </c>
      <c r="H15" s="38">
        <f t="shared" si="1"/>
        <v>0</v>
      </c>
    </row>
    <row r="16" spans="1:8" s="21" customFormat="1" ht="15.75">
      <c r="A16" s="22"/>
      <c r="B16" s="20" t="s">
        <v>17</v>
      </c>
      <c r="C16" s="37">
        <v>0</v>
      </c>
      <c r="D16" s="37">
        <v>1829439.54</v>
      </c>
      <c r="E16" s="41">
        <f t="shared" si="0"/>
        <v>1829439.54</v>
      </c>
      <c r="F16" s="37">
        <v>1829439.54</v>
      </c>
      <c r="G16" s="37">
        <v>1829439.54</v>
      </c>
      <c r="H16" s="38">
        <f t="shared" si="1"/>
        <v>0</v>
      </c>
    </row>
    <row r="17" spans="1:8" s="21" customFormat="1" ht="15.75">
      <c r="A17" s="22"/>
      <c r="B17" s="20" t="s">
        <v>18</v>
      </c>
      <c r="C17" s="37">
        <v>0</v>
      </c>
      <c r="D17" s="37">
        <v>0</v>
      </c>
      <c r="E17" s="41">
        <f t="shared" si="0"/>
        <v>0</v>
      </c>
      <c r="F17" s="37">
        <v>0</v>
      </c>
      <c r="G17" s="37">
        <v>0</v>
      </c>
      <c r="H17" s="38">
        <f t="shared" si="1"/>
        <v>0</v>
      </c>
    </row>
    <row r="18" spans="1:8" s="21" customFormat="1" ht="15.75">
      <c r="A18" s="23"/>
      <c r="B18" s="20" t="s">
        <v>19</v>
      </c>
      <c r="C18" s="37">
        <v>0</v>
      </c>
      <c r="D18" s="37">
        <v>309000</v>
      </c>
      <c r="E18" s="41">
        <f t="shared" si="0"/>
        <v>309000</v>
      </c>
      <c r="F18" s="37">
        <v>309000</v>
      </c>
      <c r="G18" s="37">
        <v>309000</v>
      </c>
      <c r="H18" s="38">
        <f t="shared" si="1"/>
        <v>0</v>
      </c>
    </row>
    <row r="19" spans="1:8">
      <c r="A19" s="13" t="s">
        <v>4</v>
      </c>
      <c r="B19" s="12"/>
      <c r="C19" s="36">
        <f>SUM(C20:C28)</f>
        <v>7042831</v>
      </c>
      <c r="D19" s="36">
        <f>SUM(D20:D28)</f>
        <v>-761050.05999999994</v>
      </c>
      <c r="E19" s="36">
        <f t="shared" si="0"/>
        <v>6281780.9400000004</v>
      </c>
      <c r="F19" s="36">
        <f>SUM(F20:F28)</f>
        <v>6281780.9399999995</v>
      </c>
      <c r="G19" s="36">
        <f>SUM(G20:G28)</f>
        <v>6281780.9399999995</v>
      </c>
      <c r="H19" s="36">
        <f t="shared" si="1"/>
        <v>0</v>
      </c>
    </row>
    <row r="20" spans="1:8" s="21" customFormat="1" ht="31.5">
      <c r="A20" s="24"/>
      <c r="B20" s="29" t="s">
        <v>20</v>
      </c>
      <c r="C20" s="37">
        <v>1294081</v>
      </c>
      <c r="D20" s="37">
        <v>-170206.14</v>
      </c>
      <c r="E20" s="41">
        <f t="shared" si="0"/>
        <v>1123874.8599999999</v>
      </c>
      <c r="F20" s="37">
        <v>1123874.8600000001</v>
      </c>
      <c r="G20" s="37">
        <v>1123874.8600000001</v>
      </c>
      <c r="H20" s="38">
        <f t="shared" si="1"/>
        <v>0</v>
      </c>
    </row>
    <row r="21" spans="1:8" s="21" customFormat="1" ht="15.75">
      <c r="A21" s="25"/>
      <c r="B21" s="20" t="s">
        <v>21</v>
      </c>
      <c r="C21" s="37">
        <v>401856</v>
      </c>
      <c r="D21" s="37">
        <v>-53870.27</v>
      </c>
      <c r="E21" s="41">
        <f t="shared" si="0"/>
        <v>347985.73</v>
      </c>
      <c r="F21" s="37">
        <v>347985.73</v>
      </c>
      <c r="G21" s="37">
        <v>347985.73</v>
      </c>
      <c r="H21" s="38">
        <f t="shared" si="1"/>
        <v>0</v>
      </c>
    </row>
    <row r="22" spans="1:8" s="21" customFormat="1" ht="15.75">
      <c r="A22" s="25"/>
      <c r="B22" s="20" t="s">
        <v>22</v>
      </c>
      <c r="C22" s="37">
        <v>0</v>
      </c>
      <c r="D22" s="37">
        <v>0</v>
      </c>
      <c r="E22" s="41">
        <f t="shared" si="0"/>
        <v>0</v>
      </c>
      <c r="F22" s="37">
        <v>0</v>
      </c>
      <c r="G22" s="37">
        <v>0</v>
      </c>
      <c r="H22" s="38">
        <f t="shared" si="1"/>
        <v>0</v>
      </c>
    </row>
    <row r="23" spans="1:8" s="21" customFormat="1" ht="15.75">
      <c r="A23" s="25"/>
      <c r="B23" s="20" t="s">
        <v>23</v>
      </c>
      <c r="C23" s="37">
        <v>576205</v>
      </c>
      <c r="D23" s="37">
        <v>188072.25</v>
      </c>
      <c r="E23" s="41">
        <f t="shared" si="0"/>
        <v>764277.25</v>
      </c>
      <c r="F23" s="37">
        <v>764277.25</v>
      </c>
      <c r="G23" s="37">
        <v>764277.25</v>
      </c>
      <c r="H23" s="38">
        <f t="shared" si="1"/>
        <v>0</v>
      </c>
    </row>
    <row r="24" spans="1:8" s="21" customFormat="1" ht="15.75">
      <c r="A24" s="25"/>
      <c r="B24" s="20" t="s">
        <v>24</v>
      </c>
      <c r="C24" s="37">
        <v>655201</v>
      </c>
      <c r="D24" s="37">
        <v>-473226.23</v>
      </c>
      <c r="E24" s="41">
        <f t="shared" si="0"/>
        <v>181974.77000000002</v>
      </c>
      <c r="F24" s="37">
        <v>181974.77</v>
      </c>
      <c r="G24" s="37">
        <v>181974.77</v>
      </c>
      <c r="H24" s="38">
        <f t="shared" si="1"/>
        <v>0</v>
      </c>
    </row>
    <row r="25" spans="1:8" s="21" customFormat="1" ht="15.75">
      <c r="A25" s="25"/>
      <c r="B25" s="20" t="s">
        <v>25</v>
      </c>
      <c r="C25" s="37">
        <v>3332156</v>
      </c>
      <c r="D25" s="37">
        <v>-218535.83</v>
      </c>
      <c r="E25" s="41">
        <f t="shared" si="0"/>
        <v>3113620.17</v>
      </c>
      <c r="F25" s="37">
        <v>3113620.17</v>
      </c>
      <c r="G25" s="37">
        <v>3113620.17</v>
      </c>
      <c r="H25" s="38">
        <f t="shared" si="1"/>
        <v>0</v>
      </c>
    </row>
    <row r="26" spans="1:8" s="21" customFormat="1" ht="15.75">
      <c r="A26" s="25"/>
      <c r="B26" s="20" t="s">
        <v>26</v>
      </c>
      <c r="C26" s="37">
        <v>29853</v>
      </c>
      <c r="D26" s="37">
        <v>49350.74</v>
      </c>
      <c r="E26" s="41">
        <f t="shared" si="0"/>
        <v>79203.739999999991</v>
      </c>
      <c r="F26" s="37">
        <v>79203.740000000005</v>
      </c>
      <c r="G26" s="37">
        <v>79203.740000000005</v>
      </c>
      <c r="H26" s="38">
        <f t="shared" si="1"/>
        <v>0</v>
      </c>
    </row>
    <row r="27" spans="1:8" s="21" customFormat="1" ht="15.75">
      <c r="A27" s="25"/>
      <c r="B27" s="20" t="s">
        <v>27</v>
      </c>
      <c r="C27" s="37">
        <v>43680</v>
      </c>
      <c r="D27" s="37">
        <v>-43680</v>
      </c>
      <c r="E27" s="41">
        <f t="shared" si="0"/>
        <v>0</v>
      </c>
      <c r="F27" s="37">
        <v>0</v>
      </c>
      <c r="G27" s="37">
        <v>0</v>
      </c>
      <c r="H27" s="38">
        <f t="shared" si="1"/>
        <v>0</v>
      </c>
    </row>
    <row r="28" spans="1:8" s="21" customFormat="1" ht="15.75">
      <c r="A28" s="26"/>
      <c r="B28" s="20" t="s">
        <v>28</v>
      </c>
      <c r="C28" s="37">
        <v>709799</v>
      </c>
      <c r="D28" s="37">
        <v>-38954.58</v>
      </c>
      <c r="E28" s="41">
        <f t="shared" si="0"/>
        <v>670844.42000000004</v>
      </c>
      <c r="F28" s="37">
        <v>670844.42000000004</v>
      </c>
      <c r="G28" s="37">
        <v>670844.42000000004</v>
      </c>
      <c r="H28" s="38">
        <f t="shared" si="1"/>
        <v>0</v>
      </c>
    </row>
    <row r="29" spans="1:8">
      <c r="A29" s="13" t="s">
        <v>5</v>
      </c>
      <c r="B29" s="12"/>
      <c r="C29" s="36">
        <f>SUM(C30:C38)</f>
        <v>10945234</v>
      </c>
      <c r="D29" s="36">
        <f>SUM(D30:D38)</f>
        <v>2401088.2100000004</v>
      </c>
      <c r="E29" s="36">
        <f t="shared" si="0"/>
        <v>13346322.210000001</v>
      </c>
      <c r="F29" s="36">
        <f>SUM(F30:F38)</f>
        <v>13346322.210000001</v>
      </c>
      <c r="G29" s="36">
        <f>SUM(G30:G38)</f>
        <v>13346322.210000001</v>
      </c>
      <c r="H29" s="36">
        <f t="shared" si="1"/>
        <v>0</v>
      </c>
    </row>
    <row r="30" spans="1:8" s="21" customFormat="1" ht="15.75">
      <c r="A30" s="19"/>
      <c r="B30" s="20" t="s">
        <v>29</v>
      </c>
      <c r="C30" s="37">
        <v>7580667</v>
      </c>
      <c r="D30" s="37">
        <v>-660440.68999999994</v>
      </c>
      <c r="E30" s="41">
        <f t="shared" si="0"/>
        <v>6920226.3100000005</v>
      </c>
      <c r="F30" s="37">
        <v>6920226.3099999996</v>
      </c>
      <c r="G30" s="37">
        <v>6920226.3099999996</v>
      </c>
      <c r="H30" s="38">
        <f t="shared" si="1"/>
        <v>0</v>
      </c>
    </row>
    <row r="31" spans="1:8" s="21" customFormat="1" ht="15.75">
      <c r="A31" s="22"/>
      <c r="B31" s="20" t="s">
        <v>30</v>
      </c>
      <c r="C31" s="37">
        <v>836188</v>
      </c>
      <c r="D31" s="37">
        <v>-707649.8</v>
      </c>
      <c r="E31" s="41">
        <f t="shared" si="0"/>
        <v>128538.19999999995</v>
      </c>
      <c r="F31" s="37">
        <v>128538.2</v>
      </c>
      <c r="G31" s="37">
        <v>128538.2</v>
      </c>
      <c r="H31" s="38">
        <f t="shared" si="1"/>
        <v>0</v>
      </c>
    </row>
    <row r="32" spans="1:8" s="21" customFormat="1" ht="15.75">
      <c r="A32" s="22"/>
      <c r="B32" s="20" t="s">
        <v>31</v>
      </c>
      <c r="C32" s="37">
        <v>146160</v>
      </c>
      <c r="D32" s="37">
        <v>3036634.71</v>
      </c>
      <c r="E32" s="41">
        <f t="shared" si="0"/>
        <v>3182794.71</v>
      </c>
      <c r="F32" s="37">
        <v>3182794.71</v>
      </c>
      <c r="G32" s="37">
        <v>3182794.71</v>
      </c>
      <c r="H32" s="38">
        <f t="shared" si="1"/>
        <v>0</v>
      </c>
    </row>
    <row r="33" spans="1:8" s="21" customFormat="1" ht="15.75">
      <c r="A33" s="22"/>
      <c r="B33" s="20" t="s">
        <v>32</v>
      </c>
      <c r="C33" s="37">
        <v>168658</v>
      </c>
      <c r="D33" s="37">
        <v>-44110.91</v>
      </c>
      <c r="E33" s="41">
        <f t="shared" si="0"/>
        <v>124547.09</v>
      </c>
      <c r="F33" s="37">
        <v>124547.09</v>
      </c>
      <c r="G33" s="37">
        <v>124547.09</v>
      </c>
      <c r="H33" s="38">
        <f t="shared" si="1"/>
        <v>0</v>
      </c>
    </row>
    <row r="34" spans="1:8" s="21" customFormat="1" ht="15.75">
      <c r="A34" s="22"/>
      <c r="B34" s="20" t="s">
        <v>33</v>
      </c>
      <c r="C34" s="37">
        <v>794471</v>
      </c>
      <c r="D34" s="37">
        <v>869909.14</v>
      </c>
      <c r="E34" s="41">
        <f t="shared" si="0"/>
        <v>1664380.1400000001</v>
      </c>
      <c r="F34" s="37">
        <v>1664380.14</v>
      </c>
      <c r="G34" s="37">
        <v>1664380.14</v>
      </c>
      <c r="H34" s="38">
        <f t="shared" si="1"/>
        <v>0</v>
      </c>
    </row>
    <row r="35" spans="1:8" s="21" customFormat="1" ht="15.75">
      <c r="A35" s="22"/>
      <c r="B35" s="20" t="s">
        <v>34</v>
      </c>
      <c r="C35" s="37">
        <v>156520</v>
      </c>
      <c r="D35" s="37">
        <v>-120560</v>
      </c>
      <c r="E35" s="41">
        <f t="shared" si="0"/>
        <v>35960</v>
      </c>
      <c r="F35" s="37">
        <v>35960</v>
      </c>
      <c r="G35" s="37">
        <v>35960</v>
      </c>
      <c r="H35" s="38">
        <f t="shared" si="1"/>
        <v>0</v>
      </c>
    </row>
    <row r="36" spans="1:8" s="21" customFormat="1" ht="15.75">
      <c r="A36" s="22"/>
      <c r="B36" s="20" t="s">
        <v>35</v>
      </c>
      <c r="C36" s="37">
        <v>168386</v>
      </c>
      <c r="D36" s="37">
        <v>-58298.52</v>
      </c>
      <c r="E36" s="41">
        <f t="shared" si="0"/>
        <v>110087.48000000001</v>
      </c>
      <c r="F36" s="37">
        <v>110087.48</v>
      </c>
      <c r="G36" s="37">
        <v>110087.48</v>
      </c>
      <c r="H36" s="38">
        <f t="shared" si="1"/>
        <v>0</v>
      </c>
    </row>
    <row r="37" spans="1:8" s="21" customFormat="1" ht="15.75">
      <c r="A37" s="22"/>
      <c r="B37" s="20" t="s">
        <v>36</v>
      </c>
      <c r="C37" s="37">
        <v>611520</v>
      </c>
      <c r="D37" s="37">
        <v>249774.81</v>
      </c>
      <c r="E37" s="41">
        <f t="shared" si="0"/>
        <v>861294.81</v>
      </c>
      <c r="F37" s="37">
        <v>861294.81</v>
      </c>
      <c r="G37" s="37">
        <v>861294.81</v>
      </c>
      <c r="H37" s="38">
        <f t="shared" si="1"/>
        <v>0</v>
      </c>
    </row>
    <row r="38" spans="1:8" s="21" customFormat="1" ht="15.75">
      <c r="A38" s="23"/>
      <c r="B38" s="20" t="s">
        <v>37</v>
      </c>
      <c r="C38" s="37">
        <v>482664</v>
      </c>
      <c r="D38" s="37">
        <v>-164170.53</v>
      </c>
      <c r="E38" s="41">
        <f t="shared" si="0"/>
        <v>318493.46999999997</v>
      </c>
      <c r="F38" s="37">
        <v>318493.46999999997</v>
      </c>
      <c r="G38" s="37">
        <v>318493.46999999997</v>
      </c>
      <c r="H38" s="38">
        <f t="shared" si="1"/>
        <v>0</v>
      </c>
    </row>
    <row r="39" spans="1:8">
      <c r="A39" s="13" t="s">
        <v>6</v>
      </c>
      <c r="B39" s="12"/>
      <c r="C39" s="36">
        <f>SUM(C40:C48)</f>
        <v>2469223</v>
      </c>
      <c r="D39" s="36">
        <f>SUM(D40:D48)</f>
        <v>544527.91999999993</v>
      </c>
      <c r="E39" s="36">
        <f t="shared" si="0"/>
        <v>3013750.92</v>
      </c>
      <c r="F39" s="36">
        <f>SUM(F40:F48)</f>
        <v>3013750.92</v>
      </c>
      <c r="G39" s="36">
        <f>SUM(G40:G48)</f>
        <v>3013750.92</v>
      </c>
      <c r="H39" s="36">
        <f t="shared" si="1"/>
        <v>0</v>
      </c>
    </row>
    <row r="40" spans="1:8" s="21" customFormat="1" ht="15.75">
      <c r="A40" s="19"/>
      <c r="B40" s="20" t="s">
        <v>38</v>
      </c>
      <c r="C40" s="37">
        <v>0</v>
      </c>
      <c r="D40" s="37">
        <v>0</v>
      </c>
      <c r="E40" s="41">
        <f t="shared" si="0"/>
        <v>0</v>
      </c>
      <c r="F40" s="37">
        <v>0</v>
      </c>
      <c r="G40" s="37">
        <v>0</v>
      </c>
      <c r="H40" s="38">
        <f t="shared" si="1"/>
        <v>0</v>
      </c>
    </row>
    <row r="41" spans="1:8" s="21" customFormat="1" ht="15.75">
      <c r="A41" s="22"/>
      <c r="B41" s="20" t="s">
        <v>39</v>
      </c>
      <c r="C41" s="37">
        <v>53508</v>
      </c>
      <c r="D41" s="37">
        <v>199505</v>
      </c>
      <c r="E41" s="41">
        <f t="shared" si="0"/>
        <v>253013</v>
      </c>
      <c r="F41" s="37">
        <v>253013</v>
      </c>
      <c r="G41" s="37">
        <v>253013</v>
      </c>
      <c r="H41" s="38">
        <f t="shared" si="1"/>
        <v>0</v>
      </c>
    </row>
    <row r="42" spans="1:8" s="21" customFormat="1" ht="15.75">
      <c r="A42" s="22"/>
      <c r="B42" s="20" t="s">
        <v>40</v>
      </c>
      <c r="C42" s="37">
        <v>0</v>
      </c>
      <c r="D42" s="37">
        <v>0</v>
      </c>
      <c r="E42" s="41">
        <f t="shared" si="0"/>
        <v>0</v>
      </c>
      <c r="F42" s="37">
        <v>0</v>
      </c>
      <c r="G42" s="37">
        <v>0</v>
      </c>
      <c r="H42" s="38">
        <f t="shared" si="1"/>
        <v>0</v>
      </c>
    </row>
    <row r="43" spans="1:8" s="21" customFormat="1" ht="15.75">
      <c r="A43" s="22"/>
      <c r="B43" s="20" t="s">
        <v>41</v>
      </c>
      <c r="C43" s="37">
        <v>2415715</v>
      </c>
      <c r="D43" s="37">
        <v>345022.92</v>
      </c>
      <c r="E43" s="41">
        <f t="shared" si="0"/>
        <v>2760737.92</v>
      </c>
      <c r="F43" s="37">
        <v>2760737.92</v>
      </c>
      <c r="G43" s="37">
        <v>2760737.92</v>
      </c>
      <c r="H43" s="38">
        <f t="shared" si="1"/>
        <v>0</v>
      </c>
    </row>
    <row r="44" spans="1:8" s="21" customFormat="1" ht="15.75">
      <c r="A44" s="22"/>
      <c r="B44" s="20" t="s">
        <v>42</v>
      </c>
      <c r="C44" s="37">
        <v>0</v>
      </c>
      <c r="D44" s="37">
        <v>0</v>
      </c>
      <c r="E44" s="41">
        <f t="shared" si="0"/>
        <v>0</v>
      </c>
      <c r="F44" s="37">
        <v>0</v>
      </c>
      <c r="G44" s="37">
        <v>0</v>
      </c>
      <c r="H44" s="38">
        <f t="shared" si="1"/>
        <v>0</v>
      </c>
    </row>
    <row r="45" spans="1:8" s="21" customFormat="1" ht="15.75">
      <c r="A45" s="22"/>
      <c r="B45" s="20" t="s">
        <v>43</v>
      </c>
      <c r="C45" s="37">
        <v>0</v>
      </c>
      <c r="D45" s="37">
        <v>0</v>
      </c>
      <c r="E45" s="41">
        <f t="shared" si="0"/>
        <v>0</v>
      </c>
      <c r="F45" s="37">
        <v>0</v>
      </c>
      <c r="G45" s="37">
        <v>0</v>
      </c>
      <c r="H45" s="38">
        <f t="shared" si="1"/>
        <v>0</v>
      </c>
    </row>
    <row r="46" spans="1:8" s="21" customFormat="1" ht="15.75">
      <c r="A46" s="22"/>
      <c r="B46" s="20" t="s">
        <v>44</v>
      </c>
      <c r="C46" s="37">
        <v>0</v>
      </c>
      <c r="D46" s="37">
        <v>0</v>
      </c>
      <c r="E46" s="41">
        <f t="shared" si="0"/>
        <v>0</v>
      </c>
      <c r="F46" s="37">
        <v>0</v>
      </c>
      <c r="G46" s="37">
        <v>0</v>
      </c>
      <c r="H46" s="38">
        <f t="shared" si="1"/>
        <v>0</v>
      </c>
    </row>
    <row r="47" spans="1:8" s="21" customFormat="1" ht="15.75">
      <c r="A47" s="22"/>
      <c r="B47" s="20" t="s">
        <v>45</v>
      </c>
      <c r="C47" s="37">
        <v>0</v>
      </c>
      <c r="D47" s="37">
        <v>0</v>
      </c>
      <c r="E47" s="41">
        <f t="shared" si="0"/>
        <v>0</v>
      </c>
      <c r="F47" s="37">
        <v>0</v>
      </c>
      <c r="G47" s="37">
        <v>0</v>
      </c>
      <c r="H47" s="38">
        <f t="shared" si="1"/>
        <v>0</v>
      </c>
    </row>
    <row r="48" spans="1:8" s="21" customFormat="1" ht="15.75">
      <c r="A48" s="23"/>
      <c r="B48" s="20" t="s">
        <v>82</v>
      </c>
      <c r="C48" s="37">
        <v>0</v>
      </c>
      <c r="D48" s="37">
        <v>0</v>
      </c>
      <c r="E48" s="41">
        <f t="shared" si="0"/>
        <v>0</v>
      </c>
      <c r="F48" s="37">
        <v>0</v>
      </c>
      <c r="G48" s="37">
        <v>0</v>
      </c>
      <c r="H48" s="38">
        <f t="shared" si="1"/>
        <v>0</v>
      </c>
    </row>
    <row r="49" spans="1:8">
      <c r="A49" s="13" t="s">
        <v>7</v>
      </c>
      <c r="B49" s="14"/>
      <c r="C49" s="36">
        <f>SUM(C50:C58)</f>
        <v>1141571</v>
      </c>
      <c r="D49" s="36">
        <f>SUM(D50:D58)</f>
        <v>-890023.36</v>
      </c>
      <c r="E49" s="36">
        <f t="shared" si="0"/>
        <v>251547.64</v>
      </c>
      <c r="F49" s="36">
        <f>SUM(F50:F58)</f>
        <v>251547.63999999998</v>
      </c>
      <c r="G49" s="36">
        <f>SUM(G50:G58)</f>
        <v>251547.63999999998</v>
      </c>
      <c r="H49" s="36">
        <f t="shared" si="1"/>
        <v>0</v>
      </c>
    </row>
    <row r="50" spans="1:8" s="21" customFormat="1" ht="15.75">
      <c r="A50" s="19"/>
      <c r="B50" s="27" t="s">
        <v>46</v>
      </c>
      <c r="C50" s="37">
        <v>1032371</v>
      </c>
      <c r="D50" s="37">
        <v>-784911.35</v>
      </c>
      <c r="E50" s="41">
        <f t="shared" si="0"/>
        <v>247459.65000000002</v>
      </c>
      <c r="F50" s="37">
        <v>247459.65</v>
      </c>
      <c r="G50" s="37">
        <v>247459.65</v>
      </c>
      <c r="H50" s="38">
        <f t="shared" si="1"/>
        <v>0</v>
      </c>
    </row>
    <row r="51" spans="1:8" s="21" customFormat="1" ht="15.75">
      <c r="A51" s="22"/>
      <c r="B51" s="27" t="s">
        <v>47</v>
      </c>
      <c r="C51" s="37">
        <v>0</v>
      </c>
      <c r="D51" s="37">
        <v>0</v>
      </c>
      <c r="E51" s="41">
        <f t="shared" si="0"/>
        <v>0</v>
      </c>
      <c r="F51" s="37">
        <v>0</v>
      </c>
      <c r="G51" s="37">
        <v>0</v>
      </c>
      <c r="H51" s="38">
        <f t="shared" si="1"/>
        <v>0</v>
      </c>
    </row>
    <row r="52" spans="1:8" s="21" customFormat="1" ht="15.75">
      <c r="A52" s="22"/>
      <c r="B52" s="27" t="s">
        <v>48</v>
      </c>
      <c r="C52" s="37">
        <v>0</v>
      </c>
      <c r="D52" s="37">
        <v>0</v>
      </c>
      <c r="E52" s="41">
        <f t="shared" si="0"/>
        <v>0</v>
      </c>
      <c r="F52" s="37">
        <v>0</v>
      </c>
      <c r="G52" s="37">
        <v>0</v>
      </c>
      <c r="H52" s="38">
        <f t="shared" si="1"/>
        <v>0</v>
      </c>
    </row>
    <row r="53" spans="1:8" s="21" customFormat="1" ht="15.75">
      <c r="A53" s="22"/>
      <c r="B53" s="27" t="s">
        <v>49</v>
      </c>
      <c r="C53" s="37">
        <v>54600</v>
      </c>
      <c r="D53" s="37">
        <v>-54600</v>
      </c>
      <c r="E53" s="41">
        <f t="shared" si="0"/>
        <v>0</v>
      </c>
      <c r="F53" s="37">
        <v>0</v>
      </c>
      <c r="G53" s="37">
        <v>0</v>
      </c>
      <c r="H53" s="38">
        <f t="shared" si="1"/>
        <v>0</v>
      </c>
    </row>
    <row r="54" spans="1:8" s="21" customFormat="1" ht="15.75">
      <c r="A54" s="22"/>
      <c r="B54" s="27" t="s">
        <v>50</v>
      </c>
      <c r="C54" s="37">
        <v>0</v>
      </c>
      <c r="D54" s="37">
        <v>0</v>
      </c>
      <c r="E54" s="41">
        <f t="shared" si="0"/>
        <v>0</v>
      </c>
      <c r="F54" s="37">
        <v>0</v>
      </c>
      <c r="G54" s="37">
        <v>0</v>
      </c>
      <c r="H54" s="38">
        <f t="shared" si="1"/>
        <v>0</v>
      </c>
    </row>
    <row r="55" spans="1:8" s="21" customFormat="1" ht="15.75">
      <c r="A55" s="22"/>
      <c r="B55" s="27" t="s">
        <v>51</v>
      </c>
      <c r="C55" s="37">
        <v>54600</v>
      </c>
      <c r="D55" s="37">
        <v>-50512.01</v>
      </c>
      <c r="E55" s="41">
        <f t="shared" si="0"/>
        <v>4087.989999999998</v>
      </c>
      <c r="F55" s="37">
        <v>4087.99</v>
      </c>
      <c r="G55" s="37">
        <v>4087.99</v>
      </c>
      <c r="H55" s="38">
        <f t="shared" si="1"/>
        <v>0</v>
      </c>
    </row>
    <row r="56" spans="1:8" s="21" customFormat="1" ht="15.75">
      <c r="A56" s="22"/>
      <c r="B56" s="27" t="s">
        <v>52</v>
      </c>
      <c r="C56" s="37">
        <v>0</v>
      </c>
      <c r="D56" s="37">
        <v>0</v>
      </c>
      <c r="E56" s="41">
        <f t="shared" si="0"/>
        <v>0</v>
      </c>
      <c r="F56" s="37">
        <v>0</v>
      </c>
      <c r="G56" s="37">
        <v>0</v>
      </c>
      <c r="H56" s="38">
        <f t="shared" si="1"/>
        <v>0</v>
      </c>
    </row>
    <row r="57" spans="1:8" s="21" customFormat="1" ht="15.75">
      <c r="A57" s="22"/>
      <c r="B57" s="27" t="s">
        <v>53</v>
      </c>
      <c r="C57" s="37">
        <v>0</v>
      </c>
      <c r="D57" s="37">
        <v>0</v>
      </c>
      <c r="E57" s="41">
        <f t="shared" si="0"/>
        <v>0</v>
      </c>
      <c r="F57" s="37">
        <v>0</v>
      </c>
      <c r="G57" s="37">
        <v>0</v>
      </c>
      <c r="H57" s="38">
        <f t="shared" si="1"/>
        <v>0</v>
      </c>
    </row>
    <row r="58" spans="1:8" s="21" customFormat="1" ht="15.75">
      <c r="A58" s="23"/>
      <c r="B58" s="27" t="s">
        <v>54</v>
      </c>
      <c r="C58" s="37">
        <v>0</v>
      </c>
      <c r="D58" s="37">
        <v>0</v>
      </c>
      <c r="E58" s="41">
        <f t="shared" si="0"/>
        <v>0</v>
      </c>
      <c r="F58" s="37">
        <v>0</v>
      </c>
      <c r="G58" s="37">
        <v>0</v>
      </c>
      <c r="H58" s="38">
        <f t="shared" si="1"/>
        <v>0</v>
      </c>
    </row>
    <row r="59" spans="1:8">
      <c r="A59" s="15" t="s">
        <v>8</v>
      </c>
      <c r="B59" s="16"/>
      <c r="C59" s="36">
        <f>SUM(C60:C62)</f>
        <v>8902549</v>
      </c>
      <c r="D59" s="36">
        <f>SUM(D60:D62)</f>
        <v>-2972648.1799999997</v>
      </c>
      <c r="E59" s="36">
        <f t="shared" si="0"/>
        <v>5929900.8200000003</v>
      </c>
      <c r="F59" s="36">
        <f>SUM(F60:F62)</f>
        <v>5929900.8200000003</v>
      </c>
      <c r="G59" s="36">
        <f>SUM(G60:G62)</f>
        <v>5929900.8200000003</v>
      </c>
      <c r="H59" s="36">
        <f t="shared" si="1"/>
        <v>0</v>
      </c>
    </row>
    <row r="60" spans="1:8" s="21" customFormat="1" ht="15.75">
      <c r="A60" s="19"/>
      <c r="B60" s="28" t="s">
        <v>55</v>
      </c>
      <c r="C60" s="37">
        <v>0</v>
      </c>
      <c r="D60" s="37">
        <v>5929900.8200000003</v>
      </c>
      <c r="E60" s="41">
        <f t="shared" si="0"/>
        <v>5929900.8200000003</v>
      </c>
      <c r="F60" s="37">
        <v>5929900.8200000003</v>
      </c>
      <c r="G60" s="37">
        <v>5929900.8200000003</v>
      </c>
      <c r="H60" s="38">
        <f t="shared" si="1"/>
        <v>0</v>
      </c>
    </row>
    <row r="61" spans="1:8" s="21" customFormat="1" ht="15.75">
      <c r="A61" s="22"/>
      <c r="B61" s="28" t="s">
        <v>56</v>
      </c>
      <c r="C61" s="37">
        <v>8902549</v>
      </c>
      <c r="D61" s="37">
        <v>-8902549</v>
      </c>
      <c r="E61" s="41">
        <f t="shared" si="0"/>
        <v>0</v>
      </c>
      <c r="F61" s="37">
        <v>0</v>
      </c>
      <c r="G61" s="37">
        <v>0</v>
      </c>
      <c r="H61" s="38">
        <f t="shared" si="1"/>
        <v>0</v>
      </c>
    </row>
    <row r="62" spans="1:8" s="21" customFormat="1" ht="15.75">
      <c r="A62" s="22"/>
      <c r="B62" s="28" t="s">
        <v>57</v>
      </c>
      <c r="C62" s="37">
        <v>0</v>
      </c>
      <c r="D62" s="37">
        <v>0</v>
      </c>
      <c r="E62" s="41">
        <f t="shared" si="0"/>
        <v>0</v>
      </c>
      <c r="F62" s="37">
        <v>0</v>
      </c>
      <c r="G62" s="37">
        <v>0</v>
      </c>
      <c r="H62" s="38">
        <f t="shared" si="1"/>
        <v>0</v>
      </c>
    </row>
    <row r="63" spans="1:8">
      <c r="A63" s="18" t="s">
        <v>9</v>
      </c>
      <c r="B63" s="12"/>
      <c r="C63" s="36">
        <f>SUM(C64:C70)</f>
        <v>0</v>
      </c>
      <c r="D63" s="36">
        <f>SUM(D64:D70)</f>
        <v>0</v>
      </c>
      <c r="E63" s="36">
        <f t="shared" si="0"/>
        <v>0</v>
      </c>
      <c r="F63" s="36">
        <f>SUM(F64:F70)</f>
        <v>0</v>
      </c>
      <c r="G63" s="36">
        <f>SUM(G64:G70)</f>
        <v>0</v>
      </c>
      <c r="H63" s="36">
        <f t="shared" si="1"/>
        <v>0</v>
      </c>
    </row>
    <row r="64" spans="1:8" s="21" customFormat="1" ht="15.75">
      <c r="A64" s="22"/>
      <c r="B64" s="20" t="s">
        <v>58</v>
      </c>
      <c r="C64" s="37">
        <v>0</v>
      </c>
      <c r="D64" s="37">
        <v>0</v>
      </c>
      <c r="E64" s="41">
        <f t="shared" si="0"/>
        <v>0</v>
      </c>
      <c r="F64" s="37">
        <v>0</v>
      </c>
      <c r="G64" s="37">
        <v>0</v>
      </c>
      <c r="H64" s="38">
        <f t="shared" si="1"/>
        <v>0</v>
      </c>
    </row>
    <row r="65" spans="1:8" s="21" customFormat="1" ht="15.75">
      <c r="A65" s="22"/>
      <c r="B65" s="20" t="s">
        <v>59</v>
      </c>
      <c r="C65" s="37">
        <v>0</v>
      </c>
      <c r="D65" s="37">
        <v>0</v>
      </c>
      <c r="E65" s="41">
        <f t="shared" si="0"/>
        <v>0</v>
      </c>
      <c r="F65" s="37">
        <v>0</v>
      </c>
      <c r="G65" s="37">
        <v>0</v>
      </c>
      <c r="H65" s="38">
        <f t="shared" si="1"/>
        <v>0</v>
      </c>
    </row>
    <row r="66" spans="1:8" s="21" customFormat="1" ht="15.75">
      <c r="A66" s="22"/>
      <c r="B66" s="20" t="s">
        <v>60</v>
      </c>
      <c r="C66" s="37">
        <v>0</v>
      </c>
      <c r="D66" s="37">
        <v>0</v>
      </c>
      <c r="E66" s="41">
        <f t="shared" si="0"/>
        <v>0</v>
      </c>
      <c r="F66" s="37">
        <v>0</v>
      </c>
      <c r="G66" s="37">
        <v>0</v>
      </c>
      <c r="H66" s="38">
        <f t="shared" si="1"/>
        <v>0</v>
      </c>
    </row>
    <row r="67" spans="1:8" s="21" customFormat="1" ht="15.75">
      <c r="A67" s="22"/>
      <c r="B67" s="20" t="s">
        <v>61</v>
      </c>
      <c r="C67" s="37">
        <v>0</v>
      </c>
      <c r="D67" s="37">
        <v>0</v>
      </c>
      <c r="E67" s="41">
        <f t="shared" si="0"/>
        <v>0</v>
      </c>
      <c r="F67" s="37">
        <v>0</v>
      </c>
      <c r="G67" s="37">
        <v>0</v>
      </c>
      <c r="H67" s="38">
        <f t="shared" si="1"/>
        <v>0</v>
      </c>
    </row>
    <row r="68" spans="1:8" s="21" customFormat="1" ht="15.75">
      <c r="A68" s="22"/>
      <c r="B68" s="20" t="s">
        <v>62</v>
      </c>
      <c r="C68" s="37">
        <v>0</v>
      </c>
      <c r="D68" s="37">
        <v>0</v>
      </c>
      <c r="E68" s="41">
        <f t="shared" si="0"/>
        <v>0</v>
      </c>
      <c r="F68" s="37">
        <v>0</v>
      </c>
      <c r="G68" s="37">
        <v>0</v>
      </c>
      <c r="H68" s="38">
        <f t="shared" si="1"/>
        <v>0</v>
      </c>
    </row>
    <row r="69" spans="1:8" s="21" customFormat="1" ht="15.75">
      <c r="A69" s="22"/>
      <c r="B69" s="20" t="s">
        <v>63</v>
      </c>
      <c r="C69" s="37">
        <v>0</v>
      </c>
      <c r="D69" s="37">
        <v>0</v>
      </c>
      <c r="E69" s="41">
        <f t="shared" si="0"/>
        <v>0</v>
      </c>
      <c r="F69" s="37">
        <v>0</v>
      </c>
      <c r="G69" s="37">
        <v>0</v>
      </c>
      <c r="H69" s="38">
        <f t="shared" si="1"/>
        <v>0</v>
      </c>
    </row>
    <row r="70" spans="1:8" s="21" customFormat="1" ht="15.75">
      <c r="A70" s="22"/>
      <c r="B70" s="20" t="s">
        <v>64</v>
      </c>
      <c r="C70" s="37">
        <v>0</v>
      </c>
      <c r="D70" s="37">
        <v>0</v>
      </c>
      <c r="E70" s="41">
        <f t="shared" si="0"/>
        <v>0</v>
      </c>
      <c r="F70" s="37">
        <v>0</v>
      </c>
      <c r="G70" s="37">
        <v>0</v>
      </c>
      <c r="H70" s="38">
        <f t="shared" si="1"/>
        <v>0</v>
      </c>
    </row>
    <row r="71" spans="1:8" ht="15.75">
      <c r="A71" s="16" t="s">
        <v>10</v>
      </c>
      <c r="B71" s="14"/>
      <c r="C71" s="36">
        <f>SUM(C72:C74)</f>
        <v>0</v>
      </c>
      <c r="D71" s="36">
        <f>SUM(D72:D74)</f>
        <v>0</v>
      </c>
      <c r="E71" s="41">
        <f t="shared" si="0"/>
        <v>0</v>
      </c>
      <c r="F71" s="36">
        <f>SUM(F72:F74)</f>
        <v>0</v>
      </c>
      <c r="G71" s="36">
        <f>SUM(G72:G74)</f>
        <v>0</v>
      </c>
      <c r="H71" s="38">
        <f t="shared" si="1"/>
        <v>0</v>
      </c>
    </row>
    <row r="72" spans="1:8" ht="15.75">
      <c r="A72" s="17"/>
      <c r="B72" s="20" t="s">
        <v>72</v>
      </c>
      <c r="C72" s="37">
        <v>0</v>
      </c>
      <c r="D72" s="37">
        <v>0</v>
      </c>
      <c r="E72" s="41">
        <f t="shared" si="0"/>
        <v>0</v>
      </c>
      <c r="F72" s="37">
        <v>0</v>
      </c>
      <c r="G72" s="37">
        <v>0</v>
      </c>
      <c r="H72" s="38">
        <f t="shared" si="1"/>
        <v>0</v>
      </c>
    </row>
    <row r="73" spans="1:8" ht="15.75">
      <c r="A73" s="17"/>
      <c r="B73" s="20" t="s">
        <v>73</v>
      </c>
      <c r="C73" s="37">
        <v>0</v>
      </c>
      <c r="D73" s="37">
        <v>0</v>
      </c>
      <c r="E73" s="41">
        <f t="shared" si="0"/>
        <v>0</v>
      </c>
      <c r="F73" s="37">
        <v>0</v>
      </c>
      <c r="G73" s="37">
        <v>0</v>
      </c>
      <c r="H73" s="38">
        <f t="shared" si="1"/>
        <v>0</v>
      </c>
    </row>
    <row r="74" spans="1:8" ht="15.75">
      <c r="A74" s="17"/>
      <c r="B74" s="20" t="s">
        <v>74</v>
      </c>
      <c r="C74" s="37">
        <v>0</v>
      </c>
      <c r="D74" s="37">
        <v>0</v>
      </c>
      <c r="E74" s="41">
        <f t="shared" si="0"/>
        <v>0</v>
      </c>
      <c r="F74" s="37">
        <v>0</v>
      </c>
      <c r="G74" s="37">
        <v>0</v>
      </c>
      <c r="H74" s="38">
        <f t="shared" si="1"/>
        <v>0</v>
      </c>
    </row>
    <row r="75" spans="1:8">
      <c r="A75" s="17" t="s">
        <v>11</v>
      </c>
      <c r="B75" s="14"/>
      <c r="C75" s="36">
        <f>SUM(C76:C81)</f>
        <v>5547339</v>
      </c>
      <c r="D75" s="36">
        <f>SUM(D76:D81)</f>
        <v>-1885700.86</v>
      </c>
      <c r="E75" s="36">
        <f t="shared" ref="E75:E83" si="2">C75+D75</f>
        <v>3661638.1399999997</v>
      </c>
      <c r="F75" s="36">
        <f>SUM(F76:F81)</f>
        <v>3661638.14</v>
      </c>
      <c r="G75" s="36">
        <f>SUM(G76:G81)</f>
        <v>3661638.14</v>
      </c>
      <c r="H75" s="36">
        <f t="shared" si="1"/>
        <v>0</v>
      </c>
    </row>
    <row r="76" spans="1:8" s="21" customFormat="1" ht="15.75">
      <c r="A76" s="19"/>
      <c r="B76" s="28" t="s">
        <v>65</v>
      </c>
      <c r="C76" s="37">
        <v>4846149</v>
      </c>
      <c r="D76" s="37">
        <v>-1648485.59</v>
      </c>
      <c r="E76" s="41">
        <f t="shared" si="2"/>
        <v>3197663.41</v>
      </c>
      <c r="F76" s="37">
        <v>3197663.41</v>
      </c>
      <c r="G76" s="37">
        <v>3197663.41</v>
      </c>
      <c r="H76" s="38">
        <f t="shared" ref="H76:H83" si="3">E76-F76</f>
        <v>0</v>
      </c>
    </row>
    <row r="77" spans="1:8" s="21" customFormat="1" ht="15.75">
      <c r="A77" s="22"/>
      <c r="B77" s="28" t="s">
        <v>66</v>
      </c>
      <c r="C77" s="37">
        <v>701190</v>
      </c>
      <c r="D77" s="37">
        <v>-237215.27</v>
      </c>
      <c r="E77" s="41">
        <f t="shared" si="2"/>
        <v>463974.73</v>
      </c>
      <c r="F77" s="37">
        <v>463974.73</v>
      </c>
      <c r="G77" s="37">
        <v>463974.73</v>
      </c>
      <c r="H77" s="38">
        <f t="shared" si="3"/>
        <v>0</v>
      </c>
    </row>
    <row r="78" spans="1:8" s="21" customFormat="1" ht="15.75">
      <c r="A78" s="22"/>
      <c r="B78" s="28" t="s">
        <v>67</v>
      </c>
      <c r="C78" s="37">
        <v>0</v>
      </c>
      <c r="D78" s="37">
        <v>0</v>
      </c>
      <c r="E78" s="41">
        <f t="shared" si="2"/>
        <v>0</v>
      </c>
      <c r="F78" s="37">
        <v>0</v>
      </c>
      <c r="G78" s="37">
        <v>0</v>
      </c>
      <c r="H78" s="38">
        <f t="shared" si="3"/>
        <v>0</v>
      </c>
    </row>
    <row r="79" spans="1:8" s="21" customFormat="1" ht="15.75">
      <c r="A79" s="22"/>
      <c r="B79" s="28" t="s">
        <v>68</v>
      </c>
      <c r="C79" s="37">
        <v>0</v>
      </c>
      <c r="D79" s="37">
        <v>0</v>
      </c>
      <c r="E79" s="41">
        <f t="shared" si="2"/>
        <v>0</v>
      </c>
      <c r="F79" s="37">
        <v>0</v>
      </c>
      <c r="G79" s="37">
        <v>0</v>
      </c>
      <c r="H79" s="38">
        <f t="shared" si="3"/>
        <v>0</v>
      </c>
    </row>
    <row r="80" spans="1:8" s="21" customFormat="1" ht="15.75">
      <c r="A80" s="22"/>
      <c r="B80" s="28" t="s">
        <v>69</v>
      </c>
      <c r="C80" s="37">
        <v>0</v>
      </c>
      <c r="D80" s="37">
        <v>0</v>
      </c>
      <c r="E80" s="41">
        <f t="shared" si="2"/>
        <v>0</v>
      </c>
      <c r="F80" s="37">
        <v>0</v>
      </c>
      <c r="G80" s="37">
        <v>0</v>
      </c>
      <c r="H80" s="38">
        <f t="shared" si="3"/>
        <v>0</v>
      </c>
    </row>
    <row r="81" spans="1:8" s="21" customFormat="1" ht="15.75">
      <c r="A81" s="23"/>
      <c r="B81" s="28" t="s">
        <v>70</v>
      </c>
      <c r="C81" s="37">
        <v>0</v>
      </c>
      <c r="D81" s="37">
        <v>0</v>
      </c>
      <c r="E81" s="41">
        <f t="shared" si="2"/>
        <v>0</v>
      </c>
      <c r="F81" s="37">
        <v>0</v>
      </c>
      <c r="G81" s="37">
        <v>0</v>
      </c>
      <c r="H81" s="38">
        <f t="shared" si="3"/>
        <v>0</v>
      </c>
    </row>
    <row r="82" spans="1:8" ht="7.5" customHeight="1">
      <c r="C82" s="39"/>
      <c r="D82" s="39"/>
      <c r="E82" s="39"/>
      <c r="F82" s="39"/>
      <c r="G82" s="39"/>
      <c r="H82" s="39"/>
    </row>
    <row r="83" spans="1:8">
      <c r="A83" s="47" t="s">
        <v>71</v>
      </c>
      <c r="B83" s="48"/>
      <c r="C83" s="40">
        <f>C11+C19+C29+C39+C49+C59+C63+C71+C75</f>
        <v>62511043</v>
      </c>
      <c r="D83" s="40">
        <f>D11+D19+D29+D39+D49+D59+D63+D71+D75</f>
        <v>0</v>
      </c>
      <c r="E83" s="40">
        <f t="shared" si="2"/>
        <v>62511043</v>
      </c>
      <c r="F83" s="40">
        <f>F11+F19+F29+F39+F49+F59+F63+F71+F75</f>
        <v>59451087.630000003</v>
      </c>
      <c r="G83" s="40">
        <f>G11+G19+G29+G39+G49+G59+G63+G71+G75</f>
        <v>59451087.630000003</v>
      </c>
      <c r="H83" s="40">
        <f t="shared" si="3"/>
        <v>3059955.3699999973</v>
      </c>
    </row>
    <row r="85" spans="1:8" ht="30.75" customHeight="1">
      <c r="B85" s="30"/>
    </row>
    <row r="86" spans="1:8" ht="19.5" customHeight="1">
      <c r="B86" s="4" t="s">
        <v>86</v>
      </c>
      <c r="D86" s="50"/>
      <c r="E86" s="50"/>
      <c r="F86" s="49" t="s">
        <v>87</v>
      </c>
      <c r="G86" s="49"/>
      <c r="H86" s="6"/>
    </row>
    <row r="87" spans="1:8" ht="19.5" customHeight="1">
      <c r="B87" s="4" t="s">
        <v>88</v>
      </c>
      <c r="D87" s="43"/>
      <c r="E87" s="43"/>
      <c r="F87" s="63" t="s">
        <v>89</v>
      </c>
      <c r="G87" s="63"/>
      <c r="H87" s="6"/>
    </row>
    <row r="88" spans="1:8" ht="33.75">
      <c r="D88" s="35" t="s">
        <v>90</v>
      </c>
      <c r="E88" s="6"/>
      <c r="F88" s="4"/>
      <c r="G88" s="3"/>
    </row>
    <row r="89" spans="1:8">
      <c r="B89" s="42" t="s">
        <v>83</v>
      </c>
      <c r="E89" s="6"/>
    </row>
  </sheetData>
  <mergeCells count="11">
    <mergeCell ref="F87:G87"/>
    <mergeCell ref="A1:H1"/>
    <mergeCell ref="A2:H2"/>
    <mergeCell ref="A3:H3"/>
    <mergeCell ref="A83:B83"/>
    <mergeCell ref="F86:G86"/>
    <mergeCell ref="D86:E86"/>
    <mergeCell ref="A4:H4"/>
    <mergeCell ref="A6:B8"/>
    <mergeCell ref="H6:H7"/>
    <mergeCell ref="C6:G6"/>
  </mergeCells>
  <printOptions horizontalCentered="1"/>
  <pageMargins left="0.39370078740157483" right="0.31496062992125984" top="0.31496062992125984" bottom="0.23622047244094491" header="0.27559055118110237" footer="0.19685039370078741"/>
  <pageSetup scale="52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Hoja1!Print_Area</vt:lpstr>
      <vt:lpstr>Hoja1!Print_Titles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Sumitel</cp:lastModifiedBy>
  <cp:lastPrinted>2019-03-30T22:03:08Z</cp:lastPrinted>
  <dcterms:created xsi:type="dcterms:W3CDTF">2010-12-03T18:40:30Z</dcterms:created>
  <dcterms:modified xsi:type="dcterms:W3CDTF">2019-03-30T22:03:23Z</dcterms:modified>
</cp:coreProperties>
</file>